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sabokseir\Desktop\کارورزی خانواده 1405دکتر محسنی\"/>
    </mc:Choice>
  </mc:AlternateContent>
  <bookViews>
    <workbookView xWindow="0" yWindow="0" windowWidth="24000" windowHeight="9630" firstSheet="2" activeTab="2"/>
  </bookViews>
  <sheets>
    <sheet name="Sheet1" sheetId="1" state="hidden" r:id="rId1"/>
    <sheet name="Sheet3" sheetId="5" state="hidden" r:id="rId2"/>
    <sheet name="خرداد" sheetId="2" r:id="rId3"/>
    <sheet name="تیر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3" i="5" l="1" a="1"/>
  <c r="A33" i="5" s="1"/>
  <c r="A30" i="5" a="1"/>
  <c r="A30" i="5" s="1"/>
  <c r="A27" i="5" a="1"/>
  <c r="A27" i="5" s="1"/>
  <c r="A24" i="5" a="1"/>
  <c r="A24" i="5" s="1"/>
  <c r="A23" i="5" a="1"/>
  <c r="A23" i="5" s="1"/>
  <c r="A20" i="5" a="1"/>
  <c r="A20" i="5" s="1"/>
  <c r="A18" i="5" a="1"/>
  <c r="A18" i="5" s="1"/>
  <c r="A17" i="5" a="1"/>
  <c r="A17" i="5" s="1"/>
  <c r="A15" i="5" a="1"/>
  <c r="A15" i="5" s="1"/>
  <c r="A14" i="5" a="1"/>
  <c r="A14" i="5" s="1"/>
  <c r="A8" i="5" a="1"/>
  <c r="A8" i="5" s="1"/>
  <c r="A7" i="5" a="1"/>
  <c r="A7" i="5" s="1"/>
  <c r="A6" i="5" a="1"/>
  <c r="A6" i="5" s="1"/>
  <c r="A3" i="5" a="1"/>
  <c r="A3" i="5" s="1"/>
  <c r="A2" i="5" a="1"/>
  <c r="A2" i="5" s="1"/>
  <c r="A35" i="4" a="1"/>
  <c r="A35" i="4" s="1"/>
  <c r="A34" i="4" a="1"/>
  <c r="A34" i="4" s="1"/>
  <c r="A31" i="4" a="1"/>
  <c r="A31" i="4" s="1"/>
  <c r="A30" i="4" a="1"/>
  <c r="A30" i="4" s="1"/>
  <c r="A28" i="4" a="1"/>
  <c r="A28" i="4" s="1"/>
  <c r="A27" i="4" a="1"/>
  <c r="A27" i="4" s="1"/>
  <c r="A24" i="4" a="1"/>
  <c r="A24" i="4" s="1"/>
  <c r="A21" i="4" a="1"/>
  <c r="A21" i="4" s="1"/>
  <c r="A20" i="4" a="1"/>
  <c r="A20" i="4" s="1"/>
  <c r="A18" i="4" a="1"/>
  <c r="A18" i="4" s="1"/>
  <c r="A15" i="4" a="1"/>
  <c r="A15" i="4" s="1"/>
  <c r="A14" i="4" a="1"/>
  <c r="A14" i="4" s="1"/>
  <c r="A12" i="4" a="1"/>
  <c r="A12" i="4" s="1"/>
  <c r="A11" i="4" a="1"/>
  <c r="A11" i="4" s="1"/>
  <c r="A8" i="4" a="1"/>
  <c r="A8" i="4" s="1"/>
  <c r="A7" i="4" a="1"/>
  <c r="A7" i="4" s="1"/>
  <c r="A6" i="4" a="1"/>
  <c r="A6" i="4" s="1"/>
  <c r="A3" i="4" a="1"/>
  <c r="A3" i="4" s="1"/>
  <c r="A2" i="4" a="1"/>
  <c r="A2" i="4" s="1"/>
  <c r="D34" i="1" l="1"/>
  <c r="A34" i="1"/>
  <c r="D33" i="1"/>
  <c r="A33" i="1"/>
  <c r="D31" i="1"/>
  <c r="A31" i="1"/>
  <c r="A30" i="1"/>
  <c r="D28" i="1"/>
  <c r="A28" i="1"/>
  <c r="D27" i="1"/>
  <c r="A27" i="1"/>
  <c r="D25" i="1"/>
  <c r="D24" i="1"/>
  <c r="A24" i="1"/>
  <c r="D22" i="1"/>
  <c r="A22" i="1"/>
  <c r="D21" i="1"/>
  <c r="A21" i="1"/>
  <c r="D19" i="1"/>
  <c r="A19" i="1"/>
  <c r="D18" i="1"/>
  <c r="A16" i="1"/>
  <c r="D15" i="1"/>
  <c r="A15" i="1"/>
  <c r="A13" i="1"/>
  <c r="A12" i="1"/>
  <c r="D11" i="1"/>
  <c r="A11" i="1"/>
  <c r="D9" i="1"/>
  <c r="A9" i="1"/>
  <c r="A8" i="1"/>
  <c r="D7" i="1"/>
  <c r="A7" i="1"/>
  <c r="D5" i="1"/>
  <c r="A5" i="1"/>
  <c r="A4" i="1"/>
  <c r="D3" i="1"/>
  <c r="A3" i="1"/>
</calcChain>
</file>

<file path=xl/sharedStrings.xml><?xml version="1.0" encoding="utf-8"?>
<sst xmlns="http://schemas.openxmlformats.org/spreadsheetml/2006/main" count="294" uniqueCount="199">
  <si>
    <t>اردیبهشت</t>
  </si>
  <si>
    <t>پزشکی اجتماعی تراب</t>
  </si>
  <si>
    <t>کوثر</t>
  </si>
  <si>
    <t xml:space="preserve">اوجاقی </t>
  </si>
  <si>
    <t>بهار</t>
  </si>
  <si>
    <t>فاطمه</t>
  </si>
  <si>
    <t>چهرقانی</t>
  </si>
  <si>
    <t>زهرا</t>
  </si>
  <si>
    <t>کیانی تبار</t>
  </si>
  <si>
    <t>کیانا</t>
  </si>
  <si>
    <t>غفوریان</t>
  </si>
  <si>
    <t>علی</t>
  </si>
  <si>
    <t>ثمین</t>
  </si>
  <si>
    <t>محبی نژادوطن</t>
  </si>
  <si>
    <t>یکتا سادات</t>
  </si>
  <si>
    <t>میرعابدینی</t>
  </si>
  <si>
    <t>سپهر</t>
  </si>
  <si>
    <t>ریسمان کارزاده</t>
  </si>
  <si>
    <t>حسنا</t>
  </si>
  <si>
    <t>شاکری</t>
  </si>
  <si>
    <t>فرخیان</t>
  </si>
  <si>
    <t>علیرضا</t>
  </si>
  <si>
    <t xml:space="preserve">گوهری </t>
  </si>
  <si>
    <t>نرگس</t>
  </si>
  <si>
    <t>کردی</t>
  </si>
  <si>
    <t>وحید</t>
  </si>
  <si>
    <t>حسن زاد</t>
  </si>
  <si>
    <t>پزشکی اجتماعی خواجه نوری</t>
  </si>
  <si>
    <t>رافت</t>
  </si>
  <si>
    <t>ساغر</t>
  </si>
  <si>
    <t>سالاری</t>
  </si>
  <si>
    <t>احمدرضا</t>
  </si>
  <si>
    <t>رحیمی</t>
  </si>
  <si>
    <t>ابوالفضل</t>
  </si>
  <si>
    <t>بابائی</t>
  </si>
  <si>
    <t>آرمان</t>
  </si>
  <si>
    <t>پویا</t>
  </si>
  <si>
    <t>پرهیزکار</t>
  </si>
  <si>
    <t>هومان</t>
  </si>
  <si>
    <t>حاجیونی</t>
  </si>
  <si>
    <t>محمد مهدی</t>
  </si>
  <si>
    <t>سیفی</t>
  </si>
  <si>
    <t>حسین</t>
  </si>
  <si>
    <t>عزآبادی</t>
  </si>
  <si>
    <t>پزشکی اجتماعی صلواتی</t>
  </si>
  <si>
    <t>یکه فلاح</t>
  </si>
  <si>
    <t xml:space="preserve">محمدی </t>
  </si>
  <si>
    <t>حنان</t>
  </si>
  <si>
    <t>بنی هاشم</t>
  </si>
  <si>
    <t>بتینا</t>
  </si>
  <si>
    <t>دشتی</t>
  </si>
  <si>
    <t>کاظمی فرزقی</t>
  </si>
  <si>
    <t>حجت</t>
  </si>
  <si>
    <t>رسول پورنادینلوئی</t>
  </si>
  <si>
    <t>مینا</t>
  </si>
  <si>
    <t>فانی</t>
  </si>
  <si>
    <t>پزشکی اجتماعی دگمه چی</t>
  </si>
  <si>
    <t>پگاه</t>
  </si>
  <si>
    <t>طاهری خواه</t>
  </si>
  <si>
    <t>سیدمحمد</t>
  </si>
  <si>
    <t>صدرعاملی</t>
  </si>
  <si>
    <t>مریم</t>
  </si>
  <si>
    <t>غفوری</t>
  </si>
  <si>
    <t>روان خواه</t>
  </si>
  <si>
    <t>عشرتی ملکی</t>
  </si>
  <si>
    <t xml:space="preserve">بهنام </t>
  </si>
  <si>
    <t>پزشکی اجتماعی ازگل</t>
  </si>
  <si>
    <t>سیده ریحانه</t>
  </si>
  <si>
    <t>صدر</t>
  </si>
  <si>
    <t>اکبری</t>
  </si>
  <si>
    <t>نوری</t>
  </si>
  <si>
    <t>پزشکی اجتماعی شیبانی</t>
  </si>
  <si>
    <t>پریا</t>
  </si>
  <si>
    <t>مظفری کمش تپه</t>
  </si>
  <si>
    <t>ایمان</t>
  </si>
  <si>
    <t>رازقیان</t>
  </si>
  <si>
    <t>یاسمین</t>
  </si>
  <si>
    <t>اسماعیلیان</t>
  </si>
  <si>
    <t>پزشکی اجتماعی چیذر</t>
  </si>
  <si>
    <t>سیدامیرحسین</t>
  </si>
  <si>
    <t>خضرنیا</t>
  </si>
  <si>
    <t>حسن</t>
  </si>
  <si>
    <t>وفایی زاده</t>
  </si>
  <si>
    <t>مصطفی</t>
  </si>
  <si>
    <t>کارگربلداجی</t>
  </si>
  <si>
    <t>فرهنگ</t>
  </si>
  <si>
    <t>رحمان پور</t>
  </si>
  <si>
    <t>پرهام</t>
  </si>
  <si>
    <t>قبادی</t>
  </si>
  <si>
    <t xml:space="preserve">گل سرخ </t>
  </si>
  <si>
    <t>پزشکی اجتماعی چهارده معصوم</t>
  </si>
  <si>
    <t>پزشکی اجتماعی رقیه</t>
  </si>
  <si>
    <t>پزشکی اجتماعی شهید جعفری</t>
  </si>
  <si>
    <t xml:space="preserve">فروردین </t>
  </si>
  <si>
    <t>صلواتی</t>
  </si>
  <si>
    <t>دگمه چی</t>
  </si>
  <si>
    <t>حضرت رقیه</t>
  </si>
  <si>
    <t>نیری</t>
  </si>
  <si>
    <t>نگار</t>
  </si>
  <si>
    <t>امیری</t>
  </si>
  <si>
    <t>نیکتا</t>
  </si>
  <si>
    <t>سرابی</t>
  </si>
  <si>
    <t>یگانه</t>
  </si>
  <si>
    <t>پورفلاح</t>
  </si>
  <si>
    <t>امیررضا</t>
  </si>
  <si>
    <t>دارویی زاده</t>
  </si>
  <si>
    <t>ملیکا</t>
  </si>
  <si>
    <t>نیکورز</t>
  </si>
  <si>
    <t>صالحیان</t>
  </si>
  <si>
    <t>محمدهادی</t>
  </si>
  <si>
    <t>صادقی</t>
  </si>
  <si>
    <t>امیرحسین</t>
  </si>
  <si>
    <t>هدایتی</t>
  </si>
  <si>
    <t>فایزه</t>
  </si>
  <si>
    <t>احمدی</t>
  </si>
  <si>
    <t xml:space="preserve">علی </t>
  </si>
  <si>
    <t>براتی</t>
  </si>
  <si>
    <t>ازگل</t>
  </si>
  <si>
    <t>روزبه</t>
  </si>
  <si>
    <t>رحمانی</t>
  </si>
  <si>
    <t>زندنیا</t>
  </si>
  <si>
    <t>شیبانی</t>
  </si>
  <si>
    <t>زینب</t>
  </si>
  <si>
    <t>ربانی نیا</t>
  </si>
  <si>
    <t>مهسا</t>
  </si>
  <si>
    <t>حیدری فروز</t>
  </si>
  <si>
    <t>چیذر</t>
  </si>
  <si>
    <t>نیما</t>
  </si>
  <si>
    <t>هاشمی</t>
  </si>
  <si>
    <t>الناز</t>
  </si>
  <si>
    <t>رسول زاده</t>
  </si>
  <si>
    <t>چهارده معصوم</t>
  </si>
  <si>
    <t xml:space="preserve">مبینا </t>
  </si>
  <si>
    <t>جوادی</t>
  </si>
  <si>
    <t>سارا</t>
  </si>
  <si>
    <t>خورشیدی</t>
  </si>
  <si>
    <t>حسینی زاده</t>
  </si>
  <si>
    <t>کتابچی</t>
  </si>
  <si>
    <t>شهید جعفری</t>
  </si>
  <si>
    <t>عاطفه</t>
  </si>
  <si>
    <t>علوی</t>
  </si>
  <si>
    <t>هدائی</t>
  </si>
  <si>
    <t>نام و نام خانوادگی-کارورزی پزشکی خانواده</t>
  </si>
  <si>
    <t xml:space="preserve">                 تراب</t>
  </si>
  <si>
    <t xml:space="preserve">                                         خواجه نوری</t>
  </si>
  <si>
    <t>پزشکی ا تراب</t>
  </si>
  <si>
    <t>آیدا</t>
  </si>
  <si>
    <t>محمدی</t>
  </si>
  <si>
    <t>شهریار</t>
  </si>
  <si>
    <t>رجائی فیروزآبادی</t>
  </si>
  <si>
    <t>بیدار</t>
  </si>
  <si>
    <t>محمدامین</t>
  </si>
  <si>
    <t>تقویان</t>
  </si>
  <si>
    <t>مبارکی</t>
  </si>
  <si>
    <t>بیرانوند</t>
  </si>
  <si>
    <t>شکیبا</t>
  </si>
  <si>
    <t>شاطر زاده</t>
  </si>
  <si>
    <t>زمانی</t>
  </si>
  <si>
    <t>محمدمهدی</t>
  </si>
  <si>
    <t>موسوی نسب</t>
  </si>
  <si>
    <t>محمودی</t>
  </si>
  <si>
    <t>محمد مبین</t>
  </si>
  <si>
    <t>حسینی</t>
  </si>
  <si>
    <t>984315029</t>
  </si>
  <si>
    <t>سروش راد</t>
  </si>
  <si>
    <t>فرناز</t>
  </si>
  <si>
    <t>مویدی</t>
  </si>
  <si>
    <t>مه سیما</t>
  </si>
  <si>
    <t>قاهری شرقی</t>
  </si>
  <si>
    <t>نیلوفر</t>
  </si>
  <si>
    <t>امامعلی زاده</t>
  </si>
  <si>
    <t>تینا</t>
  </si>
  <si>
    <t>تکمیل دوره</t>
  </si>
  <si>
    <t>خشایار</t>
  </si>
  <si>
    <t>توکلی</t>
  </si>
  <si>
    <t xml:space="preserve">موحدزاده </t>
  </si>
  <si>
    <t>شیخ زاده</t>
  </si>
  <si>
    <t>شیرمحمدی</t>
  </si>
  <si>
    <t>نظر</t>
  </si>
  <si>
    <t>بیک زاده</t>
  </si>
  <si>
    <t>شکاری</t>
  </si>
  <si>
    <t>عارف</t>
  </si>
  <si>
    <t>عشوریون</t>
  </si>
  <si>
    <t>محمد</t>
  </si>
  <si>
    <t>نجفی</t>
  </si>
  <si>
    <t>پورفلاح تفت</t>
  </si>
  <si>
    <t>ش</t>
  </si>
  <si>
    <t>محمد هادی</t>
  </si>
  <si>
    <t>صادقیی</t>
  </si>
  <si>
    <t>امیر حسین</t>
  </si>
  <si>
    <t>هداینی</t>
  </si>
  <si>
    <t>حیدری فروزان</t>
  </si>
  <si>
    <t>سیدنیما</t>
  </si>
  <si>
    <t>هاشمی کروئی</t>
  </si>
  <si>
    <t>پیمان</t>
  </si>
  <si>
    <t>جوادپور</t>
  </si>
  <si>
    <t>مبینا</t>
  </si>
  <si>
    <t xml:space="preserve">جوادی گنجگاه </t>
  </si>
  <si>
    <t xml:space="preserve">سارا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</si>
</sst>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0"/>
      <name val="B Nazanin"/>
      <charset val="178"/>
    </font>
    <font>
      <b/>
      <sz val="14"/>
      <color theme="1"/>
      <name val="B Nazanin"/>
      <charset val="178"/>
    </font>
    <font>
      <b/>
      <sz val="14"/>
      <color rgb="FF333333"/>
      <name val="B Nazanin"/>
      <charset val="178"/>
    </font>
    <font>
      <b/>
      <sz val="12"/>
      <color theme="1"/>
      <name val="B Nazanin"/>
      <charset val="178"/>
    </font>
    <font>
      <sz val="11"/>
      <color indexed="8"/>
      <name val="Calibri"/>
      <family val="2"/>
    </font>
    <font>
      <sz val="8"/>
      <color indexed="2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19"/>
        <bgColor auto="1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5" borderId="2" xfId="0" applyFont="1" applyFill="1" applyBorder="1"/>
    <xf numFmtId="0" fontId="2" fillId="6" borderId="0" xfId="0" applyFont="1" applyFill="1"/>
    <xf numFmtId="0" fontId="2" fillId="6" borderId="1" xfId="0" applyFont="1" applyFill="1" applyBorder="1"/>
    <xf numFmtId="0" fontId="2" fillId="0" borderId="0" xfId="0" applyFont="1"/>
    <xf numFmtId="0" fontId="2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2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5" borderId="0" xfId="0" applyFont="1" applyFill="1"/>
    <xf numFmtId="0" fontId="0" fillId="5" borderId="0" xfId="0" applyFill="1"/>
    <xf numFmtId="0" fontId="4" fillId="5" borderId="1" xfId="0" applyFont="1" applyFill="1" applyBorder="1" applyAlignment="1">
      <alignment horizontal="center"/>
    </xf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0" fillId="0" borderId="0" xfId="0" applyFont="1" applyBorder="1" applyAlignment="1"/>
    <xf numFmtId="49" fontId="0" fillId="0" borderId="0" xfId="0" applyNumberFormat="1" applyFont="1" applyBorder="1" applyAlignment="1">
      <alignment horizontal="right" readingOrder="2"/>
    </xf>
    <xf numFmtId="49" fontId="0" fillId="0" borderId="3" xfId="0" applyNumberFormat="1" applyFont="1" applyBorder="1" applyAlignment="1">
      <alignment horizontal="right" readingOrder="2"/>
    </xf>
    <xf numFmtId="0" fontId="0" fillId="0" borderId="0" xfId="0" applyNumberFormat="1" applyFont="1" applyBorder="1" applyAlignment="1"/>
    <xf numFmtId="0" fontId="6" fillId="0" borderId="0" xfId="0" applyNumberFormat="1" applyFont="1" applyBorder="1" applyAlignment="1"/>
    <xf numFmtId="49" fontId="0" fillId="0" borderId="4" xfId="0" applyNumberFormat="1" applyFont="1" applyBorder="1" applyAlignment="1"/>
    <xf numFmtId="49" fontId="0" fillId="0" borderId="0" xfId="0" applyNumberFormat="1" applyFont="1" applyFill="1" applyBorder="1" applyAlignment="1">
      <alignment horizontal="right" readingOrder="2"/>
    </xf>
    <xf numFmtId="49" fontId="0" fillId="0" borderId="3" xfId="0" applyNumberFormat="1" applyFont="1" applyFill="1" applyBorder="1" applyAlignment="1">
      <alignment horizontal="right" readingOrder="2"/>
    </xf>
    <xf numFmtId="0" fontId="5" fillId="0" borderId="0" xfId="0" applyFont="1" applyBorder="1" applyAlignment="1"/>
    <xf numFmtId="49" fontId="5" fillId="0" borderId="0" xfId="0" applyNumberFormat="1" applyFont="1" applyBorder="1" applyAlignment="1">
      <alignment horizontal="right" readingOrder="2"/>
    </xf>
    <xf numFmtId="49" fontId="5" fillId="0" borderId="3" xfId="0" applyNumberFormat="1" applyFont="1" applyBorder="1" applyAlignment="1">
      <alignment horizontal="right" readingOrder="2"/>
    </xf>
    <xf numFmtId="0" fontId="0" fillId="0" borderId="0" xfId="0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49" fontId="0" fillId="9" borderId="0" xfId="0" applyNumberFormat="1" applyFont="1" applyFill="1" applyBorder="1" applyAlignment="1">
      <alignment horizontal="center" readingOrder="2"/>
    </xf>
    <xf numFmtId="0" fontId="0" fillId="9" borderId="0" xfId="0" applyFont="1" applyFill="1" applyBorder="1" applyAlignment="1">
      <alignment horizontal="center"/>
    </xf>
    <xf numFmtId="0" fontId="0" fillId="9" borderId="3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right"/>
    </xf>
    <xf numFmtId="49" fontId="5" fillId="9" borderId="0" xfId="0" applyNumberFormat="1" applyFont="1" applyFill="1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rightToLeft="1" zoomScale="60" workbookViewId="0">
      <selection activeCell="N9" sqref="N9"/>
    </sheetView>
  </sheetViews>
  <sheetFormatPr defaultRowHeight="24" x14ac:dyDescent="0.6"/>
  <cols>
    <col min="1" max="1" width="22.85546875" style="8" customWidth="1"/>
    <col min="2" max="2" width="17.28515625" style="4" customWidth="1"/>
    <col min="3" max="3" width="34.85546875" style="4" customWidth="1"/>
    <col min="4" max="4" width="20.42578125" style="8" customWidth="1"/>
    <col min="5" max="5" width="19.5703125" style="4" customWidth="1"/>
    <col min="6" max="6" width="37.42578125" style="4" customWidth="1"/>
  </cols>
  <sheetData>
    <row r="1" spans="1:6" x14ac:dyDescent="0.6">
      <c r="A1" s="36" t="s">
        <v>93</v>
      </c>
      <c r="B1" s="36"/>
      <c r="C1" s="36"/>
      <c r="D1" s="37" t="s">
        <v>0</v>
      </c>
      <c r="E1" s="37"/>
      <c r="F1" s="37"/>
    </row>
    <row r="2" spans="1:6" x14ac:dyDescent="0.6">
      <c r="A2" s="38" t="s">
        <v>1</v>
      </c>
      <c r="B2" s="38"/>
      <c r="C2" s="38"/>
      <c r="D2" s="38" t="s">
        <v>1</v>
      </c>
      <c r="E2" s="38"/>
      <c r="F2" s="38"/>
    </row>
    <row r="3" spans="1:6" x14ac:dyDescent="0.6">
      <c r="A3" s="5" t="str">
        <f>"984315009"</f>
        <v>984315009</v>
      </c>
      <c r="B3" s="1" t="s">
        <v>5</v>
      </c>
      <c r="C3" s="1" t="s">
        <v>6</v>
      </c>
      <c r="D3" s="5" t="str">
        <f>"984315039"</f>
        <v>984315039</v>
      </c>
      <c r="E3" s="1" t="s">
        <v>9</v>
      </c>
      <c r="F3" s="1" t="s">
        <v>10</v>
      </c>
    </row>
    <row r="4" spans="1:6" x14ac:dyDescent="0.6">
      <c r="A4" s="5" t="str">
        <f>"984315045"</f>
        <v>984315045</v>
      </c>
      <c r="B4" s="1" t="s">
        <v>12</v>
      </c>
      <c r="C4" s="1" t="s">
        <v>13</v>
      </c>
      <c r="D4" s="5">
        <v>984315502</v>
      </c>
      <c r="E4" s="1" t="s">
        <v>14</v>
      </c>
      <c r="F4" s="1" t="s">
        <v>15</v>
      </c>
    </row>
    <row r="5" spans="1:6" x14ac:dyDescent="0.6">
      <c r="A5" s="5" t="str">
        <f>"982315056"</f>
        <v>982315056</v>
      </c>
      <c r="B5" s="1" t="s">
        <v>5</v>
      </c>
      <c r="C5" s="1" t="s">
        <v>20</v>
      </c>
      <c r="D5" s="5" t="str">
        <f>"982315515"</f>
        <v>982315515</v>
      </c>
      <c r="E5" s="1" t="s">
        <v>5</v>
      </c>
      <c r="F5" s="1" t="s">
        <v>22</v>
      </c>
    </row>
    <row r="6" spans="1:6" x14ac:dyDescent="0.6">
      <c r="A6" s="38" t="s">
        <v>27</v>
      </c>
      <c r="B6" s="38"/>
      <c r="C6" s="38"/>
      <c r="D6" s="38" t="s">
        <v>27</v>
      </c>
      <c r="E6" s="38"/>
      <c r="F6" s="38"/>
    </row>
    <row r="7" spans="1:6" x14ac:dyDescent="0.6">
      <c r="A7" s="5" t="str">
        <f>"982315040"</f>
        <v>982315040</v>
      </c>
      <c r="B7" s="1" t="s">
        <v>29</v>
      </c>
      <c r="C7" s="1" t="s">
        <v>30</v>
      </c>
      <c r="D7" s="5" t="str">
        <f>"982315007"</f>
        <v>982315007</v>
      </c>
      <c r="E7" s="1" t="s">
        <v>33</v>
      </c>
      <c r="F7" s="1" t="s">
        <v>34</v>
      </c>
    </row>
    <row r="8" spans="1:6" x14ac:dyDescent="0.6">
      <c r="A8" s="5" t="str">
        <f>"982315013"</f>
        <v>982315013</v>
      </c>
      <c r="B8" s="1" t="s">
        <v>36</v>
      </c>
      <c r="C8" s="1" t="s">
        <v>37</v>
      </c>
      <c r="D8" s="6">
        <v>982315514</v>
      </c>
      <c r="E8" s="1" t="s">
        <v>18</v>
      </c>
      <c r="F8" s="1" t="s">
        <v>19</v>
      </c>
    </row>
    <row r="9" spans="1:6" x14ac:dyDescent="0.6">
      <c r="A9" s="5" t="str">
        <f>"982315035"</f>
        <v>982315035</v>
      </c>
      <c r="B9" s="1" t="s">
        <v>31</v>
      </c>
      <c r="C9" s="1" t="s">
        <v>32</v>
      </c>
      <c r="D9" s="5" t="str">
        <f>"982315503"</f>
        <v>982315503</v>
      </c>
      <c r="E9" s="1" t="s">
        <v>42</v>
      </c>
      <c r="F9" s="1" t="s">
        <v>43</v>
      </c>
    </row>
    <row r="10" spans="1:6" x14ac:dyDescent="0.6">
      <c r="A10" s="38" t="s">
        <v>44</v>
      </c>
      <c r="B10" s="38"/>
      <c r="C10" s="38"/>
      <c r="D10" s="38" t="s">
        <v>44</v>
      </c>
      <c r="E10" s="38"/>
      <c r="F10" s="38"/>
    </row>
    <row r="11" spans="1:6" x14ac:dyDescent="0.6">
      <c r="A11" s="5" t="str">
        <f>"982315060"</f>
        <v>982315060</v>
      </c>
      <c r="B11" s="1" t="s">
        <v>7</v>
      </c>
      <c r="C11" s="1" t="s">
        <v>8</v>
      </c>
      <c r="D11" s="5" t="str">
        <f>"982315513"</f>
        <v>982315513</v>
      </c>
      <c r="E11" s="1" t="s">
        <v>35</v>
      </c>
      <c r="F11" s="1" t="s">
        <v>46</v>
      </c>
    </row>
    <row r="12" spans="1:6" x14ac:dyDescent="0.6">
      <c r="A12" s="5" t="str">
        <f>"984315016"</f>
        <v>984315016</v>
      </c>
      <c r="B12" s="1" t="s">
        <v>49</v>
      </c>
      <c r="C12" s="1" t="s">
        <v>50</v>
      </c>
      <c r="D12" s="9">
        <v>984315042</v>
      </c>
      <c r="E12" s="1" t="s">
        <v>7</v>
      </c>
      <c r="F12" s="1" t="s">
        <v>51</v>
      </c>
    </row>
    <row r="13" spans="1:6" x14ac:dyDescent="0.6">
      <c r="A13" s="5" t="str">
        <f>"982315036"</f>
        <v>982315036</v>
      </c>
      <c r="B13" s="1" t="s">
        <v>52</v>
      </c>
      <c r="C13" s="1" t="s">
        <v>53</v>
      </c>
      <c r="D13" s="5">
        <v>984315506</v>
      </c>
      <c r="E13" s="1" t="s">
        <v>54</v>
      </c>
      <c r="F13" s="1" t="s">
        <v>55</v>
      </c>
    </row>
    <row r="14" spans="1:6" x14ac:dyDescent="0.6">
      <c r="A14" s="38" t="s">
        <v>56</v>
      </c>
      <c r="B14" s="38"/>
      <c r="C14" s="38"/>
      <c r="D14" s="38" t="s">
        <v>56</v>
      </c>
      <c r="E14" s="38"/>
      <c r="F14" s="38"/>
    </row>
    <row r="15" spans="1:6" x14ac:dyDescent="0.6">
      <c r="A15" s="5" t="str">
        <f>"982315021"</f>
        <v>982315021</v>
      </c>
      <c r="B15" s="1" t="s">
        <v>38</v>
      </c>
      <c r="C15" s="1" t="s">
        <v>39</v>
      </c>
      <c r="D15" s="5" t="str">
        <f>"982315039"</f>
        <v>982315039</v>
      </c>
      <c r="E15" s="1" t="s">
        <v>16</v>
      </c>
      <c r="F15" s="1" t="s">
        <v>17</v>
      </c>
    </row>
    <row r="16" spans="1:6" x14ac:dyDescent="0.6">
      <c r="A16" s="5" t="str">
        <f>"982315038"</f>
        <v>982315038</v>
      </c>
      <c r="B16" s="1" t="s">
        <v>7</v>
      </c>
      <c r="C16" s="1" t="s">
        <v>63</v>
      </c>
      <c r="D16" s="5">
        <v>983315503</v>
      </c>
      <c r="E16" s="1" t="s">
        <v>47</v>
      </c>
      <c r="F16" s="1" t="s">
        <v>48</v>
      </c>
    </row>
    <row r="17" spans="1:6" x14ac:dyDescent="0.6">
      <c r="A17" s="38" t="s">
        <v>66</v>
      </c>
      <c r="B17" s="38"/>
      <c r="C17" s="38"/>
      <c r="D17" s="38" t="s">
        <v>66</v>
      </c>
      <c r="E17" s="38"/>
      <c r="F17" s="38"/>
    </row>
    <row r="18" spans="1:6" x14ac:dyDescent="0.6">
      <c r="A18" s="5">
        <v>982315044</v>
      </c>
      <c r="B18" s="1" t="s">
        <v>40</v>
      </c>
      <c r="C18" s="1" t="s">
        <v>41</v>
      </c>
      <c r="D18" s="5" t="str">
        <f>"984315503"</f>
        <v>984315503</v>
      </c>
      <c r="E18" s="1" t="s">
        <v>67</v>
      </c>
      <c r="F18" s="1" t="s">
        <v>68</v>
      </c>
    </row>
    <row r="19" spans="1:6" x14ac:dyDescent="0.6">
      <c r="A19" s="5" t="str">
        <f>"982315050"</f>
        <v>982315050</v>
      </c>
      <c r="B19" s="1" t="s">
        <v>11</v>
      </c>
      <c r="C19" s="1" t="s">
        <v>64</v>
      </c>
      <c r="D19" s="5" t="str">
        <f>"982315517"</f>
        <v>982315517</v>
      </c>
      <c r="E19" s="1" t="s">
        <v>4</v>
      </c>
      <c r="F19" s="1" t="s">
        <v>65</v>
      </c>
    </row>
    <row r="20" spans="1:6" x14ac:dyDescent="0.6">
      <c r="A20" s="38" t="s">
        <v>71</v>
      </c>
      <c r="B20" s="38"/>
      <c r="C20" s="38"/>
      <c r="D20" s="38" t="s">
        <v>71</v>
      </c>
      <c r="E20" s="38"/>
      <c r="F20" s="38"/>
    </row>
    <row r="21" spans="1:6" x14ac:dyDescent="0.6">
      <c r="A21" s="5" t="str">
        <f>"984315018"</f>
        <v>984315018</v>
      </c>
      <c r="B21" s="1" t="s">
        <v>74</v>
      </c>
      <c r="C21" s="1" t="s">
        <v>75</v>
      </c>
      <c r="D21" s="5" t="str">
        <f>"984315511"</f>
        <v>984315511</v>
      </c>
      <c r="E21" s="1" t="s">
        <v>2</v>
      </c>
      <c r="F21" s="1" t="s">
        <v>3</v>
      </c>
    </row>
    <row r="22" spans="1:6" x14ac:dyDescent="0.6">
      <c r="A22" s="5" t="str">
        <f>"982315502"</f>
        <v>982315502</v>
      </c>
      <c r="B22" s="1" t="s">
        <v>76</v>
      </c>
      <c r="C22" s="1" t="s">
        <v>77</v>
      </c>
      <c r="D22" s="5" t="str">
        <f>"984315034"</f>
        <v>984315034</v>
      </c>
      <c r="E22" s="1" t="s">
        <v>59</v>
      </c>
      <c r="F22" s="1" t="s">
        <v>60</v>
      </c>
    </row>
    <row r="23" spans="1:6" x14ac:dyDescent="0.6">
      <c r="A23" s="38" t="s">
        <v>78</v>
      </c>
      <c r="B23" s="38"/>
      <c r="C23" s="38"/>
      <c r="D23" s="38" t="s">
        <v>78</v>
      </c>
      <c r="E23" s="38"/>
      <c r="F23" s="38"/>
    </row>
    <row r="24" spans="1:6" x14ac:dyDescent="0.6">
      <c r="A24" s="5" t="str">
        <f>"982315027"</f>
        <v>982315027</v>
      </c>
      <c r="B24" s="1" t="s">
        <v>79</v>
      </c>
      <c r="C24" s="1" t="s">
        <v>80</v>
      </c>
      <c r="D24" s="5" t="str">
        <f>"982315065"</f>
        <v>982315065</v>
      </c>
      <c r="E24" s="1" t="s">
        <v>72</v>
      </c>
      <c r="F24" s="1" t="s">
        <v>73</v>
      </c>
    </row>
    <row r="25" spans="1:6" x14ac:dyDescent="0.6">
      <c r="A25" s="6">
        <v>982315034</v>
      </c>
      <c r="B25" s="1" t="s">
        <v>85</v>
      </c>
      <c r="C25" s="1" t="s">
        <v>86</v>
      </c>
      <c r="D25" s="5" t="str">
        <f>"982315518"</f>
        <v>982315518</v>
      </c>
      <c r="E25" s="1" t="s">
        <v>42</v>
      </c>
      <c r="F25" s="1" t="s">
        <v>89</v>
      </c>
    </row>
    <row r="26" spans="1:6" x14ac:dyDescent="0.6">
      <c r="A26" s="38" t="s">
        <v>90</v>
      </c>
      <c r="B26" s="38"/>
      <c r="C26" s="38"/>
      <c r="D26" s="38" t="s">
        <v>90</v>
      </c>
      <c r="E26" s="38"/>
      <c r="F26" s="38"/>
    </row>
    <row r="27" spans="1:6" x14ac:dyDescent="0.6">
      <c r="A27" s="5" t="str">
        <f>"984315048"</f>
        <v>984315048</v>
      </c>
      <c r="B27" s="1" t="s">
        <v>81</v>
      </c>
      <c r="C27" s="1" t="s">
        <v>82</v>
      </c>
      <c r="D27" s="5" t="str">
        <f>"984315010"</f>
        <v>984315010</v>
      </c>
      <c r="E27" s="1" t="s">
        <v>25</v>
      </c>
      <c r="F27" s="1" t="s">
        <v>26</v>
      </c>
    </row>
    <row r="28" spans="1:6" x14ac:dyDescent="0.6">
      <c r="A28" s="5" t="str">
        <f>"982315059"</f>
        <v>982315059</v>
      </c>
      <c r="B28" s="1" t="s">
        <v>83</v>
      </c>
      <c r="C28" s="1" t="s">
        <v>84</v>
      </c>
      <c r="D28" s="5" t="str">
        <f>"982315030"</f>
        <v>982315030</v>
      </c>
      <c r="E28" s="1" t="s">
        <v>21</v>
      </c>
      <c r="F28" s="1" t="s">
        <v>28</v>
      </c>
    </row>
    <row r="29" spans="1:6" x14ac:dyDescent="0.6">
      <c r="A29" s="38" t="s">
        <v>91</v>
      </c>
      <c r="B29" s="38"/>
      <c r="C29" s="38"/>
      <c r="D29" s="38" t="s">
        <v>91</v>
      </c>
      <c r="E29" s="38"/>
      <c r="F29" s="38"/>
    </row>
    <row r="30" spans="1:6" x14ac:dyDescent="0.6">
      <c r="A30" s="5" t="str">
        <f>"982315053"</f>
        <v>982315053</v>
      </c>
      <c r="B30" s="1" t="s">
        <v>61</v>
      </c>
      <c r="C30" s="1" t="s">
        <v>62</v>
      </c>
      <c r="D30" s="5">
        <v>983315038</v>
      </c>
      <c r="E30" s="1" t="s">
        <v>23</v>
      </c>
      <c r="F30" s="1" t="s">
        <v>24</v>
      </c>
    </row>
    <row r="31" spans="1:6" x14ac:dyDescent="0.6">
      <c r="A31" s="5" t="str">
        <f>"982315526"</f>
        <v>982315526</v>
      </c>
      <c r="B31" s="1" t="s">
        <v>7</v>
      </c>
      <c r="C31" s="1" t="s">
        <v>62</v>
      </c>
      <c r="D31" s="5" t="str">
        <f>"984315902"</f>
        <v>984315902</v>
      </c>
      <c r="E31" s="1" t="s">
        <v>23</v>
      </c>
      <c r="F31" s="1" t="s">
        <v>70</v>
      </c>
    </row>
    <row r="32" spans="1:6" x14ac:dyDescent="0.6">
      <c r="A32" s="38" t="s">
        <v>92</v>
      </c>
      <c r="B32" s="38"/>
      <c r="C32" s="38"/>
      <c r="D32" s="38" t="s">
        <v>92</v>
      </c>
      <c r="E32" s="38"/>
      <c r="F32" s="38"/>
    </row>
    <row r="33" spans="1:6" x14ac:dyDescent="0.6">
      <c r="A33" s="5" t="str">
        <f>"982315057"</f>
        <v>982315057</v>
      </c>
      <c r="B33" s="1" t="s">
        <v>87</v>
      </c>
      <c r="C33" s="1" t="s">
        <v>88</v>
      </c>
      <c r="D33" s="5" t="str">
        <f>"982315512"</f>
        <v>982315512</v>
      </c>
      <c r="E33" s="1" t="s">
        <v>5</v>
      </c>
      <c r="F33" s="1" t="s">
        <v>69</v>
      </c>
    </row>
    <row r="34" spans="1:6" x14ac:dyDescent="0.6">
      <c r="A34" s="5" t="str">
        <f>"982315076"</f>
        <v>982315076</v>
      </c>
      <c r="B34" s="1" t="s">
        <v>5</v>
      </c>
      <c r="C34" s="1" t="s">
        <v>45</v>
      </c>
      <c r="D34" s="5" t="str">
        <f>"982315047"</f>
        <v>982315047</v>
      </c>
      <c r="E34" s="1" t="s">
        <v>57</v>
      </c>
      <c r="F34" s="1" t="s">
        <v>58</v>
      </c>
    </row>
    <row r="35" spans="1:6" x14ac:dyDescent="0.6">
      <c r="A35" s="7"/>
      <c r="B35" s="2"/>
      <c r="C35" s="2"/>
      <c r="D35" s="7"/>
      <c r="E35" s="2"/>
      <c r="F35" s="3"/>
    </row>
  </sheetData>
  <mergeCells count="22">
    <mergeCell ref="A32:C32"/>
    <mergeCell ref="D32:F32"/>
    <mergeCell ref="A26:C26"/>
    <mergeCell ref="D26:F26"/>
    <mergeCell ref="A29:C29"/>
    <mergeCell ref="D29:F29"/>
    <mergeCell ref="D20:F20"/>
    <mergeCell ref="A23:C23"/>
    <mergeCell ref="D23:F23"/>
    <mergeCell ref="A20:C20"/>
    <mergeCell ref="A17:C17"/>
    <mergeCell ref="D17:F17"/>
    <mergeCell ref="A1:C1"/>
    <mergeCell ref="D1:F1"/>
    <mergeCell ref="A2:C2"/>
    <mergeCell ref="D2:F2"/>
    <mergeCell ref="A14:C14"/>
    <mergeCell ref="D14:F14"/>
    <mergeCell ref="D6:F6"/>
    <mergeCell ref="A10:C10"/>
    <mergeCell ref="D10:F10"/>
    <mergeCell ref="A6:C6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rightToLeft="1" workbookViewId="0">
      <selection activeCell="H9" sqref="H9"/>
    </sheetView>
  </sheetViews>
  <sheetFormatPr defaultRowHeight="15" x14ac:dyDescent="0.25"/>
  <cols>
    <col min="1" max="1" width="12.28515625" customWidth="1"/>
    <col min="2" max="2" width="17.7109375" customWidth="1"/>
    <col min="3" max="3" width="15.42578125" customWidth="1"/>
  </cols>
  <sheetData>
    <row r="1" spans="1:3" x14ac:dyDescent="0.25">
      <c r="A1" s="39" t="s">
        <v>1</v>
      </c>
      <c r="B1" s="40"/>
      <c r="C1" s="41"/>
    </row>
    <row r="2" spans="1:3" x14ac:dyDescent="0.25">
      <c r="A2" s="19" t="str">
        <f t="array" ref="A2">"982315052"</f>
        <v>982315052</v>
      </c>
      <c r="B2" s="20" t="s">
        <v>98</v>
      </c>
      <c r="C2" s="21" t="s">
        <v>97</v>
      </c>
    </row>
    <row r="3" spans="1:3" x14ac:dyDescent="0.25">
      <c r="A3" s="19" t="str">
        <f t="array" ref="A3">"982315005"</f>
        <v>982315005</v>
      </c>
      <c r="B3" s="20" t="s">
        <v>4</v>
      </c>
      <c r="C3" s="21" t="s">
        <v>99</v>
      </c>
    </row>
    <row r="4" spans="1:3" x14ac:dyDescent="0.25">
      <c r="A4" s="22">
        <v>983315025</v>
      </c>
      <c r="B4" s="20" t="s">
        <v>100</v>
      </c>
      <c r="C4" s="21" t="s">
        <v>101</v>
      </c>
    </row>
    <row r="5" spans="1:3" x14ac:dyDescent="0.25">
      <c r="A5" s="39" t="s">
        <v>27</v>
      </c>
      <c r="B5" s="40"/>
      <c r="C5" s="41"/>
    </row>
    <row r="6" spans="1:3" x14ac:dyDescent="0.25">
      <c r="A6" s="19" t="str">
        <f t="array" ref="A6">"982315015"</f>
        <v>982315015</v>
      </c>
      <c r="B6" s="20" t="s">
        <v>102</v>
      </c>
      <c r="C6" s="21" t="s">
        <v>185</v>
      </c>
    </row>
    <row r="7" spans="1:3" x14ac:dyDescent="0.25">
      <c r="A7" s="19" t="str">
        <f t="array" ref="A7">"984315015"</f>
        <v>984315015</v>
      </c>
      <c r="B7" s="20" t="s">
        <v>104</v>
      </c>
      <c r="C7" s="21" t="s">
        <v>105</v>
      </c>
    </row>
    <row r="8" spans="1:3" x14ac:dyDescent="0.25">
      <c r="A8" s="19" t="str">
        <f t="array" ref="A8">"982315074"</f>
        <v>982315074</v>
      </c>
      <c r="B8" s="20" t="s">
        <v>106</v>
      </c>
      <c r="C8" s="21" t="s">
        <v>107</v>
      </c>
    </row>
    <row r="9" spans="1:3" x14ac:dyDescent="0.25">
      <c r="A9" s="39" t="s">
        <v>44</v>
      </c>
      <c r="B9" s="40"/>
      <c r="C9" s="41"/>
    </row>
    <row r="10" spans="1:3" x14ac:dyDescent="0.25">
      <c r="A10" s="20" t="s">
        <v>186</v>
      </c>
      <c r="B10" s="20" t="s">
        <v>5</v>
      </c>
      <c r="C10" s="21" t="s">
        <v>108</v>
      </c>
    </row>
    <row r="11" spans="1:3" x14ac:dyDescent="0.25">
      <c r="A11" s="22">
        <v>981315033</v>
      </c>
      <c r="B11" s="20" t="s">
        <v>187</v>
      </c>
      <c r="C11" s="21" t="s">
        <v>188</v>
      </c>
    </row>
    <row r="12" spans="1:3" x14ac:dyDescent="0.25">
      <c r="A12" s="22">
        <v>981315072</v>
      </c>
      <c r="B12" s="20" t="s">
        <v>189</v>
      </c>
      <c r="C12" s="21" t="s">
        <v>190</v>
      </c>
    </row>
    <row r="13" spans="1:3" x14ac:dyDescent="0.25">
      <c r="A13" s="39" t="s">
        <v>56</v>
      </c>
      <c r="B13" s="40"/>
      <c r="C13" s="41"/>
    </row>
    <row r="14" spans="1:3" x14ac:dyDescent="0.25">
      <c r="A14" s="19" t="str">
        <f t="array" ref="A14">"982315527"</f>
        <v>982315527</v>
      </c>
      <c r="B14" s="20" t="s">
        <v>113</v>
      </c>
      <c r="C14" s="21" t="s">
        <v>114</v>
      </c>
    </row>
    <row r="15" spans="1:3" x14ac:dyDescent="0.25">
      <c r="A15" s="19" t="str">
        <f t="array" ref="A15">"982315008"</f>
        <v>982315008</v>
      </c>
      <c r="B15" s="20" t="s">
        <v>11</v>
      </c>
      <c r="C15" s="21" t="s">
        <v>116</v>
      </c>
    </row>
    <row r="16" spans="1:3" x14ac:dyDescent="0.25">
      <c r="A16" s="39" t="s">
        <v>66</v>
      </c>
      <c r="B16" s="40"/>
      <c r="C16" s="41"/>
    </row>
    <row r="17" spans="1:3" x14ac:dyDescent="0.25">
      <c r="A17" s="19" t="str">
        <f t="array" ref="A17">"982315033"</f>
        <v>982315033</v>
      </c>
      <c r="B17" s="20" t="s">
        <v>118</v>
      </c>
      <c r="C17" s="21" t="s">
        <v>119</v>
      </c>
    </row>
    <row r="18" spans="1:3" x14ac:dyDescent="0.25">
      <c r="A18" s="19" t="str">
        <f t="array" ref="A18">"984315025"</f>
        <v>984315025</v>
      </c>
      <c r="B18" s="20" t="s">
        <v>21</v>
      </c>
      <c r="C18" s="21" t="s">
        <v>120</v>
      </c>
    </row>
    <row r="19" spans="1:3" x14ac:dyDescent="0.25">
      <c r="A19" s="39" t="s">
        <v>71</v>
      </c>
      <c r="B19" s="40"/>
      <c r="C19" s="41"/>
    </row>
    <row r="20" spans="1:3" x14ac:dyDescent="0.25">
      <c r="A20" s="19" t="str">
        <f t="array" ref="A20">"984315019"</f>
        <v>984315019</v>
      </c>
      <c r="B20" s="20" t="s">
        <v>122</v>
      </c>
      <c r="C20" s="21" t="s">
        <v>123</v>
      </c>
    </row>
    <row r="21" spans="1:3" x14ac:dyDescent="0.25">
      <c r="A21" s="22">
        <v>982315505</v>
      </c>
      <c r="B21" s="20" t="s">
        <v>124</v>
      </c>
      <c r="C21" s="21" t="s">
        <v>191</v>
      </c>
    </row>
    <row r="22" spans="1:3" x14ac:dyDescent="0.25">
      <c r="A22" s="39" t="s">
        <v>78</v>
      </c>
      <c r="B22" s="40"/>
      <c r="C22" s="41"/>
    </row>
    <row r="23" spans="1:3" x14ac:dyDescent="0.25">
      <c r="A23" s="19" t="str">
        <f t="array" ref="A23">"982315075"</f>
        <v>982315075</v>
      </c>
      <c r="B23" s="20" t="s">
        <v>192</v>
      </c>
      <c r="C23" s="21" t="s">
        <v>193</v>
      </c>
    </row>
    <row r="24" spans="1:3" x14ac:dyDescent="0.25">
      <c r="A24" s="19" t="str">
        <f t="array" ref="A24">"984315021"</f>
        <v>984315021</v>
      </c>
      <c r="B24" s="20" t="s">
        <v>129</v>
      </c>
      <c r="C24" s="21" t="s">
        <v>130</v>
      </c>
    </row>
    <row r="25" spans="1:3" x14ac:dyDescent="0.25">
      <c r="A25" s="27" t="s">
        <v>172</v>
      </c>
      <c r="B25" s="28" t="s">
        <v>194</v>
      </c>
      <c r="C25" s="29" t="s">
        <v>195</v>
      </c>
    </row>
    <row r="26" spans="1:3" x14ac:dyDescent="0.25">
      <c r="A26" s="39" t="s">
        <v>90</v>
      </c>
      <c r="B26" s="40"/>
      <c r="C26" s="41"/>
    </row>
    <row r="27" spans="1:3" x14ac:dyDescent="0.25">
      <c r="A27" s="19" t="str">
        <f t="array" ref="A27">"984315505"</f>
        <v>984315505</v>
      </c>
      <c r="B27" s="20" t="s">
        <v>196</v>
      </c>
      <c r="C27" s="21" t="s">
        <v>197</v>
      </c>
    </row>
    <row r="28" spans="1:3" x14ac:dyDescent="0.25">
      <c r="A28" s="22">
        <v>983315913</v>
      </c>
      <c r="B28" s="20" t="s">
        <v>198</v>
      </c>
      <c r="C28" s="21" t="s">
        <v>135</v>
      </c>
    </row>
    <row r="29" spans="1:3" x14ac:dyDescent="0.25">
      <c r="A29" s="39" t="s">
        <v>91</v>
      </c>
      <c r="B29" s="40"/>
      <c r="C29" s="41"/>
    </row>
    <row r="30" spans="1:3" x14ac:dyDescent="0.25">
      <c r="A30" s="19" t="str">
        <f t="array" ref="A30">"984315011"</f>
        <v>984315011</v>
      </c>
      <c r="B30" s="20" t="s">
        <v>111</v>
      </c>
      <c r="C30" s="21" t="s">
        <v>136</v>
      </c>
    </row>
    <row r="31" spans="1:3" x14ac:dyDescent="0.25">
      <c r="A31" s="22">
        <v>981315059</v>
      </c>
      <c r="B31" s="20" t="s">
        <v>23</v>
      </c>
      <c r="C31" s="21" t="s">
        <v>137</v>
      </c>
    </row>
    <row r="32" spans="1:3" x14ac:dyDescent="0.25">
      <c r="A32" s="39" t="s">
        <v>92</v>
      </c>
      <c r="B32" s="40"/>
      <c r="C32" s="41"/>
    </row>
    <row r="33" spans="1:3" x14ac:dyDescent="0.25">
      <c r="A33" s="19" t="str">
        <f t="array" ref="A33">"984315909"</f>
        <v>984315909</v>
      </c>
      <c r="B33" s="20" t="s">
        <v>139</v>
      </c>
      <c r="C33" s="21" t="s">
        <v>140</v>
      </c>
    </row>
    <row r="34" spans="1:3" x14ac:dyDescent="0.25">
      <c r="A34" s="23">
        <v>983315514</v>
      </c>
      <c r="B34" s="20" t="s">
        <v>7</v>
      </c>
      <c r="C34" s="21" t="s">
        <v>141</v>
      </c>
    </row>
  </sheetData>
  <mergeCells count="10">
    <mergeCell ref="A22:C22"/>
    <mergeCell ref="A26:C26"/>
    <mergeCell ref="A29:C29"/>
    <mergeCell ref="A32:C32"/>
    <mergeCell ref="A1:C1"/>
    <mergeCell ref="A5:C5"/>
    <mergeCell ref="A9:C9"/>
    <mergeCell ref="A13:C13"/>
    <mergeCell ref="A16:C16"/>
    <mergeCell ref="A19:C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rightToLeft="1" tabSelected="1" workbookViewId="0">
      <selection activeCell="C28" sqref="C28"/>
    </sheetView>
  </sheetViews>
  <sheetFormatPr defaultRowHeight="21" x14ac:dyDescent="0.55000000000000004"/>
  <cols>
    <col min="1" max="1" width="11.5703125" style="13" customWidth="1"/>
    <col min="2" max="2" width="35.85546875" style="12" customWidth="1"/>
    <col min="3" max="3" width="30.85546875" customWidth="1"/>
  </cols>
  <sheetData>
    <row r="1" spans="1:2" x14ac:dyDescent="0.55000000000000004">
      <c r="A1" s="43" t="s">
        <v>142</v>
      </c>
      <c r="B1" s="43"/>
    </row>
    <row r="2" spans="1:2" ht="17.25" customHeight="1" x14ac:dyDescent="0.55000000000000004">
      <c r="A2" s="17"/>
      <c r="B2" s="18" t="s">
        <v>143</v>
      </c>
    </row>
    <row r="3" spans="1:2" x14ac:dyDescent="0.55000000000000004">
      <c r="A3" s="11" t="s">
        <v>98</v>
      </c>
      <c r="B3" s="10" t="s">
        <v>97</v>
      </c>
    </row>
    <row r="4" spans="1:2" x14ac:dyDescent="0.55000000000000004">
      <c r="A4" s="11" t="s">
        <v>4</v>
      </c>
      <c r="B4" s="10" t="s">
        <v>99</v>
      </c>
    </row>
    <row r="5" spans="1:2" x14ac:dyDescent="0.55000000000000004">
      <c r="A5" s="11" t="s">
        <v>100</v>
      </c>
      <c r="B5" s="10" t="s">
        <v>101</v>
      </c>
    </row>
    <row r="6" spans="1:2" ht="17.25" customHeight="1" x14ac:dyDescent="0.55000000000000004">
      <c r="A6" s="44" t="s">
        <v>144</v>
      </c>
      <c r="B6" s="44"/>
    </row>
    <row r="7" spans="1:2" x14ac:dyDescent="0.55000000000000004">
      <c r="A7" s="11" t="s">
        <v>102</v>
      </c>
      <c r="B7" s="10" t="s">
        <v>103</v>
      </c>
    </row>
    <row r="8" spans="1:2" x14ac:dyDescent="0.55000000000000004">
      <c r="A8" s="11" t="s">
        <v>104</v>
      </c>
      <c r="B8" s="10" t="s">
        <v>105</v>
      </c>
    </row>
    <row r="9" spans="1:2" x14ac:dyDescent="0.55000000000000004">
      <c r="A9" s="11" t="s">
        <v>106</v>
      </c>
      <c r="B9" s="10" t="s">
        <v>107</v>
      </c>
    </row>
    <row r="10" spans="1:2" ht="17.25" customHeight="1" x14ac:dyDescent="0.55000000000000004">
      <c r="A10" s="42" t="s">
        <v>94</v>
      </c>
      <c r="B10" s="42"/>
    </row>
    <row r="11" spans="1:2" x14ac:dyDescent="0.55000000000000004">
      <c r="A11" s="11" t="s">
        <v>198</v>
      </c>
      <c r="B11" s="10" t="s">
        <v>135</v>
      </c>
    </row>
    <row r="12" spans="1:2" x14ac:dyDescent="0.55000000000000004">
      <c r="A12" s="11" t="s">
        <v>109</v>
      </c>
      <c r="B12" s="10" t="s">
        <v>110</v>
      </c>
    </row>
    <row r="13" spans="1:2" x14ac:dyDescent="0.55000000000000004">
      <c r="A13" s="11" t="s">
        <v>111</v>
      </c>
      <c r="B13" s="10" t="s">
        <v>112</v>
      </c>
    </row>
    <row r="14" spans="1:2" ht="17.25" customHeight="1" x14ac:dyDescent="0.55000000000000004">
      <c r="A14" s="42" t="s">
        <v>95</v>
      </c>
      <c r="B14" s="42"/>
    </row>
    <row r="15" spans="1:2" x14ac:dyDescent="0.55000000000000004">
      <c r="A15" s="11" t="s">
        <v>113</v>
      </c>
      <c r="B15" s="10" t="s">
        <v>114</v>
      </c>
    </row>
    <row r="16" spans="1:2" x14ac:dyDescent="0.55000000000000004">
      <c r="A16" s="11" t="s">
        <v>115</v>
      </c>
      <c r="B16" s="10" t="s">
        <v>116</v>
      </c>
    </row>
    <row r="17" spans="1:2" ht="17.25" customHeight="1" x14ac:dyDescent="0.55000000000000004">
      <c r="A17" s="42" t="s">
        <v>117</v>
      </c>
      <c r="B17" s="42"/>
    </row>
    <row r="18" spans="1:2" x14ac:dyDescent="0.55000000000000004">
      <c r="A18" s="11" t="s">
        <v>118</v>
      </c>
      <c r="B18" s="10" t="s">
        <v>119</v>
      </c>
    </row>
    <row r="19" spans="1:2" x14ac:dyDescent="0.55000000000000004">
      <c r="A19" s="11" t="s">
        <v>21</v>
      </c>
      <c r="B19" s="10" t="s">
        <v>120</v>
      </c>
    </row>
    <row r="20" spans="1:2" ht="17.25" customHeight="1" x14ac:dyDescent="0.55000000000000004">
      <c r="A20" s="42" t="s">
        <v>121</v>
      </c>
      <c r="B20" s="42"/>
    </row>
    <row r="21" spans="1:2" x14ac:dyDescent="0.55000000000000004">
      <c r="A21" s="11" t="s">
        <v>122</v>
      </c>
      <c r="B21" s="10" t="s">
        <v>123</v>
      </c>
    </row>
    <row r="22" spans="1:2" x14ac:dyDescent="0.55000000000000004">
      <c r="A22" s="11" t="s">
        <v>124</v>
      </c>
      <c r="B22" s="10" t="s">
        <v>125</v>
      </c>
    </row>
    <row r="23" spans="1:2" ht="17.25" customHeight="1" x14ac:dyDescent="0.55000000000000004">
      <c r="A23" s="42" t="s">
        <v>126</v>
      </c>
      <c r="B23" s="42"/>
    </row>
    <row r="24" spans="1:2" x14ac:dyDescent="0.55000000000000004">
      <c r="A24" s="11" t="s">
        <v>127</v>
      </c>
      <c r="B24" s="10" t="s">
        <v>128</v>
      </c>
    </row>
    <row r="25" spans="1:2" x14ac:dyDescent="0.55000000000000004">
      <c r="A25" s="11" t="s">
        <v>129</v>
      </c>
      <c r="B25" s="10" t="s">
        <v>130</v>
      </c>
    </row>
    <row r="26" spans="1:2" ht="16.5" customHeight="1" x14ac:dyDescent="0.55000000000000004">
      <c r="A26" s="42" t="s">
        <v>131</v>
      </c>
      <c r="B26" s="42"/>
    </row>
    <row r="27" spans="1:2" x14ac:dyDescent="0.55000000000000004">
      <c r="A27" s="11" t="s">
        <v>132</v>
      </c>
      <c r="B27" s="10" t="s">
        <v>133</v>
      </c>
    </row>
    <row r="28" spans="1:2" x14ac:dyDescent="0.55000000000000004">
      <c r="A28" s="11" t="s">
        <v>5</v>
      </c>
      <c r="B28" s="10" t="s">
        <v>108</v>
      </c>
    </row>
    <row r="29" spans="1:2" ht="17.25" customHeight="1" x14ac:dyDescent="0.55000000000000004">
      <c r="A29" s="42" t="s">
        <v>96</v>
      </c>
      <c r="B29" s="42"/>
    </row>
    <row r="30" spans="1:2" x14ac:dyDescent="0.55000000000000004">
      <c r="A30" s="11" t="s">
        <v>111</v>
      </c>
      <c r="B30" s="10" t="s">
        <v>136</v>
      </c>
    </row>
    <row r="31" spans="1:2" x14ac:dyDescent="0.55000000000000004">
      <c r="A31" s="11" t="s">
        <v>23</v>
      </c>
      <c r="B31" s="10" t="s">
        <v>137</v>
      </c>
    </row>
    <row r="32" spans="1:2" ht="15.75" customHeight="1" x14ac:dyDescent="0.55000000000000004">
      <c r="A32" s="42" t="s">
        <v>138</v>
      </c>
      <c r="B32" s="42"/>
    </row>
    <row r="33" spans="1:2" x14ac:dyDescent="0.55000000000000004">
      <c r="A33" s="11" t="s">
        <v>139</v>
      </c>
      <c r="B33" s="10" t="s">
        <v>140</v>
      </c>
    </row>
    <row r="34" spans="1:2" x14ac:dyDescent="0.55000000000000004">
      <c r="A34" s="11" t="s">
        <v>7</v>
      </c>
      <c r="B34" s="10" t="s">
        <v>141</v>
      </c>
    </row>
    <row r="35" spans="1:2" s="15" customFormat="1" x14ac:dyDescent="0.55000000000000004">
      <c r="A35" s="14"/>
      <c r="B35" s="16"/>
    </row>
  </sheetData>
  <mergeCells count="10">
    <mergeCell ref="A17:B17"/>
    <mergeCell ref="A1:B1"/>
    <mergeCell ref="A6:B6"/>
    <mergeCell ref="A10:B10"/>
    <mergeCell ref="A14:B14"/>
    <mergeCell ref="A20:B20"/>
    <mergeCell ref="A23:B23"/>
    <mergeCell ref="A26:B26"/>
    <mergeCell ref="A29:B29"/>
    <mergeCell ref="A32:B32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rightToLeft="1" workbookViewId="0">
      <selection activeCell="H33" sqref="H33"/>
    </sheetView>
  </sheetViews>
  <sheetFormatPr defaultRowHeight="15" x14ac:dyDescent="0.25"/>
  <cols>
    <col min="1" max="1" width="20" style="35" customWidth="1"/>
    <col min="2" max="2" width="18.28515625" customWidth="1"/>
    <col min="3" max="3" width="25.85546875" customWidth="1"/>
  </cols>
  <sheetData>
    <row r="1" spans="1:3" x14ac:dyDescent="0.25">
      <c r="A1" s="45" t="s">
        <v>145</v>
      </c>
      <c r="B1" s="40"/>
      <c r="C1" s="41"/>
    </row>
    <row r="2" spans="1:3" x14ac:dyDescent="0.25">
      <c r="A2" s="30" t="str">
        <f t="array" ref="A2">"982315062"</f>
        <v>982315062</v>
      </c>
      <c r="B2" s="20" t="s">
        <v>146</v>
      </c>
      <c r="C2" s="21" t="s">
        <v>147</v>
      </c>
    </row>
    <row r="3" spans="1:3" x14ac:dyDescent="0.25">
      <c r="A3" s="30" t="str">
        <f t="array" ref="A3">"982315032"</f>
        <v>982315032</v>
      </c>
      <c r="B3" s="20" t="s">
        <v>148</v>
      </c>
      <c r="C3" s="21" t="s">
        <v>149</v>
      </c>
    </row>
    <row r="4" spans="1:3" x14ac:dyDescent="0.25">
      <c r="A4" s="31">
        <v>981315011</v>
      </c>
      <c r="B4" s="20" t="s">
        <v>11</v>
      </c>
      <c r="C4" s="21" t="s">
        <v>150</v>
      </c>
    </row>
    <row r="5" spans="1:3" x14ac:dyDescent="0.25">
      <c r="A5" s="39" t="s">
        <v>27</v>
      </c>
      <c r="B5" s="40"/>
      <c r="C5" s="41"/>
    </row>
    <row r="6" spans="1:3" x14ac:dyDescent="0.25">
      <c r="A6" s="30" t="str">
        <f t="array" ref="A6">"982315016"</f>
        <v>982315016</v>
      </c>
      <c r="B6" s="20" t="s">
        <v>151</v>
      </c>
      <c r="C6" s="21" t="s">
        <v>152</v>
      </c>
    </row>
    <row r="7" spans="1:3" x14ac:dyDescent="0.25">
      <c r="A7" s="30" t="str">
        <f t="array" ref="A7">"982315061"</f>
        <v>982315061</v>
      </c>
      <c r="B7" s="20" t="s">
        <v>11</v>
      </c>
      <c r="C7" s="21" t="s">
        <v>153</v>
      </c>
    </row>
    <row r="8" spans="1:3" x14ac:dyDescent="0.25">
      <c r="A8" s="30" t="str">
        <f t="array" ref="A8">"982315011"</f>
        <v>982315011</v>
      </c>
      <c r="B8" s="20" t="s">
        <v>21</v>
      </c>
      <c r="C8" s="21" t="s">
        <v>154</v>
      </c>
    </row>
    <row r="9" spans="1:3" x14ac:dyDescent="0.25">
      <c r="A9" s="39" t="s">
        <v>44</v>
      </c>
      <c r="B9" s="40"/>
      <c r="C9" s="41"/>
    </row>
    <row r="10" spans="1:3" x14ac:dyDescent="0.25">
      <c r="A10" s="32">
        <v>982315045</v>
      </c>
      <c r="B10" s="20" t="s">
        <v>155</v>
      </c>
      <c r="C10" s="21" t="s">
        <v>156</v>
      </c>
    </row>
    <row r="11" spans="1:3" x14ac:dyDescent="0.25">
      <c r="A11" s="30" t="str">
        <f t="array" ref="A11">"984315024"</f>
        <v>984315024</v>
      </c>
      <c r="B11" s="20" t="s">
        <v>134</v>
      </c>
      <c r="C11" s="21" t="s">
        <v>157</v>
      </c>
    </row>
    <row r="12" spans="1:3" x14ac:dyDescent="0.25">
      <c r="A12" s="30" t="str">
        <f t="array" ref="A12">"982315069"</f>
        <v>982315069</v>
      </c>
      <c r="B12" s="20" t="s">
        <v>158</v>
      </c>
      <c r="C12" s="21" t="s">
        <v>159</v>
      </c>
    </row>
    <row r="13" spans="1:3" x14ac:dyDescent="0.25">
      <c r="A13" s="39" t="s">
        <v>56</v>
      </c>
      <c r="B13" s="40"/>
      <c r="C13" s="41"/>
    </row>
    <row r="14" spans="1:3" x14ac:dyDescent="0.25">
      <c r="A14" s="30" t="str">
        <f t="array" ref="A14">"982315063"</f>
        <v>982315063</v>
      </c>
      <c r="B14" s="20" t="s">
        <v>158</v>
      </c>
      <c r="C14" s="21" t="s">
        <v>160</v>
      </c>
    </row>
    <row r="15" spans="1:3" x14ac:dyDescent="0.25">
      <c r="A15" s="30" t="str">
        <f t="array" ref="A15">"982315025"</f>
        <v>982315025</v>
      </c>
      <c r="B15" s="20" t="s">
        <v>161</v>
      </c>
      <c r="C15" s="21" t="s">
        <v>162</v>
      </c>
    </row>
    <row r="16" spans="1:3" x14ac:dyDescent="0.25">
      <c r="A16" s="39" t="s">
        <v>66</v>
      </c>
      <c r="B16" s="40"/>
      <c r="C16" s="41"/>
    </row>
    <row r="17" spans="1:3" x14ac:dyDescent="0.25">
      <c r="A17" s="33" t="s">
        <v>163</v>
      </c>
      <c r="B17" s="24" t="s">
        <v>16</v>
      </c>
      <c r="C17" s="24" t="s">
        <v>164</v>
      </c>
    </row>
    <row r="18" spans="1:3" x14ac:dyDescent="0.25">
      <c r="A18" s="30" t="str">
        <f t="array" ref="A18">"982315070"</f>
        <v>982315070</v>
      </c>
      <c r="B18" s="20" t="s">
        <v>165</v>
      </c>
      <c r="C18" s="21" t="s">
        <v>166</v>
      </c>
    </row>
    <row r="19" spans="1:3" x14ac:dyDescent="0.25">
      <c r="A19" s="39" t="s">
        <v>71</v>
      </c>
      <c r="B19" s="40"/>
      <c r="C19" s="41"/>
    </row>
    <row r="20" spans="1:3" x14ac:dyDescent="0.25">
      <c r="A20" s="30" t="str">
        <f t="array" ref="A20">"982315511"</f>
        <v>982315511</v>
      </c>
      <c r="B20" s="20" t="s">
        <v>167</v>
      </c>
      <c r="C20" s="21" t="s">
        <v>160</v>
      </c>
    </row>
    <row r="21" spans="1:3" x14ac:dyDescent="0.25">
      <c r="A21" s="30" t="str">
        <f t="array" ref="A21">"984315041"</f>
        <v>984315041</v>
      </c>
      <c r="B21" s="20" t="s">
        <v>12</v>
      </c>
      <c r="C21" s="21" t="s">
        <v>168</v>
      </c>
    </row>
    <row r="22" spans="1:3" x14ac:dyDescent="0.25">
      <c r="A22" s="39" t="s">
        <v>78</v>
      </c>
      <c r="B22" s="40"/>
      <c r="C22" s="41"/>
    </row>
    <row r="23" spans="1:3" x14ac:dyDescent="0.25">
      <c r="A23" s="31">
        <v>964315004</v>
      </c>
      <c r="B23" s="20" t="s">
        <v>169</v>
      </c>
      <c r="C23" s="21" t="s">
        <v>170</v>
      </c>
    </row>
    <row r="24" spans="1:3" x14ac:dyDescent="0.25">
      <c r="A24" s="30" t="str">
        <f t="array" ref="A24">"984315032"</f>
        <v>984315032</v>
      </c>
      <c r="B24" s="20" t="s">
        <v>171</v>
      </c>
      <c r="C24" s="21" t="s">
        <v>110</v>
      </c>
    </row>
    <row r="25" spans="1:3" x14ac:dyDescent="0.25">
      <c r="A25" s="25" t="s">
        <v>172</v>
      </c>
      <c r="B25" s="25" t="s">
        <v>173</v>
      </c>
      <c r="C25" s="26" t="s">
        <v>174</v>
      </c>
    </row>
    <row r="26" spans="1:3" x14ac:dyDescent="0.25">
      <c r="A26" s="39" t="s">
        <v>90</v>
      </c>
      <c r="B26" s="40"/>
      <c r="C26" s="41"/>
    </row>
    <row r="27" spans="1:3" x14ac:dyDescent="0.25">
      <c r="A27" s="30" t="str">
        <f t="array" ref="A27">"982315520"</f>
        <v>982315520</v>
      </c>
      <c r="B27" s="20" t="s">
        <v>104</v>
      </c>
      <c r="C27" s="21" t="s">
        <v>175</v>
      </c>
    </row>
    <row r="28" spans="1:3" x14ac:dyDescent="0.25">
      <c r="A28" s="30" t="str">
        <f t="array" ref="A28">"984315508"</f>
        <v>984315508</v>
      </c>
      <c r="B28" s="20" t="s">
        <v>7</v>
      </c>
      <c r="C28" s="21" t="s">
        <v>176</v>
      </c>
    </row>
    <row r="29" spans="1:3" x14ac:dyDescent="0.25">
      <c r="A29" s="39" t="s">
        <v>91</v>
      </c>
      <c r="B29" s="40"/>
      <c r="C29" s="41"/>
    </row>
    <row r="30" spans="1:3" x14ac:dyDescent="0.25">
      <c r="A30" s="30" t="str">
        <f t="array" ref="A30">"982315046"</f>
        <v>982315046</v>
      </c>
      <c r="B30" s="20" t="s">
        <v>158</v>
      </c>
      <c r="C30" s="21" t="s">
        <v>177</v>
      </c>
    </row>
    <row r="31" spans="1:3" x14ac:dyDescent="0.25">
      <c r="A31" s="30" t="str">
        <f t="array" ref="A31">"982315012"</f>
        <v>982315012</v>
      </c>
      <c r="B31" s="20" t="s">
        <v>178</v>
      </c>
      <c r="C31" s="21" t="s">
        <v>179</v>
      </c>
    </row>
    <row r="32" spans="1:3" x14ac:dyDescent="0.25">
      <c r="A32" s="34" t="s">
        <v>172</v>
      </c>
      <c r="B32" s="28" t="s">
        <v>111</v>
      </c>
      <c r="C32" s="29" t="s">
        <v>180</v>
      </c>
    </row>
    <row r="33" spans="1:3" x14ac:dyDescent="0.25">
      <c r="A33" s="39" t="s">
        <v>92</v>
      </c>
      <c r="B33" s="40"/>
      <c r="C33" s="41"/>
    </row>
    <row r="34" spans="1:3" x14ac:dyDescent="0.25">
      <c r="A34" s="30" t="str">
        <f t="array" ref="A34">"984315507"</f>
        <v>984315507</v>
      </c>
      <c r="B34" s="20" t="s">
        <v>181</v>
      </c>
      <c r="C34" s="21" t="s">
        <v>182</v>
      </c>
    </row>
    <row r="35" spans="1:3" x14ac:dyDescent="0.25">
      <c r="A35" s="30" t="str">
        <f t="array" ref="A35">"982315072"</f>
        <v>982315072</v>
      </c>
      <c r="B35" s="20" t="s">
        <v>183</v>
      </c>
      <c r="C35" s="21" t="s">
        <v>184</v>
      </c>
    </row>
  </sheetData>
  <mergeCells count="10">
    <mergeCell ref="A22:C22"/>
    <mergeCell ref="A26:C26"/>
    <mergeCell ref="A29:C29"/>
    <mergeCell ref="A33:C33"/>
    <mergeCell ref="A1:C1"/>
    <mergeCell ref="A5:C5"/>
    <mergeCell ref="A9:C9"/>
    <mergeCell ref="A13:C13"/>
    <mergeCell ref="A16:C16"/>
    <mergeCell ref="A19:C1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Sheet3</vt:lpstr>
      <vt:lpstr>خرداد</vt:lpstr>
      <vt:lpstr>تیر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BORNA_GOSTAR</dc:creator>
  <cp:lastModifiedBy>Maryam Sabokseir</cp:lastModifiedBy>
  <cp:lastPrinted>2026-05-31T07:03:19Z</cp:lastPrinted>
  <dcterms:created xsi:type="dcterms:W3CDTF">2026-03-16T05:20:32Z</dcterms:created>
  <dcterms:modified xsi:type="dcterms:W3CDTF">2026-06-10T06:36:49Z</dcterms:modified>
</cp:coreProperties>
</file>